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h\Downloads\"/>
    </mc:Choice>
  </mc:AlternateContent>
  <bookViews>
    <workbookView xWindow="0" yWindow="0" windowWidth="20160" windowHeight="87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 s="1"/>
  <c r="D35" i="1" s="1"/>
  <c r="D34" i="1"/>
  <c r="C34" i="1"/>
  <c r="B33" i="1"/>
  <c r="C33" i="1" s="1"/>
  <c r="D33" i="1" s="1"/>
  <c r="C32" i="1"/>
  <c r="D32" i="1" s="1"/>
  <c r="D36" i="1" s="1"/>
  <c r="B29" i="1"/>
  <c r="C29" i="1" s="1"/>
  <c r="D29" i="1" s="1"/>
  <c r="C28" i="1"/>
  <c r="D28" i="1" s="1"/>
  <c r="C27" i="1"/>
  <c r="D27" i="1" s="1"/>
  <c r="B27" i="1"/>
  <c r="C26" i="1"/>
  <c r="D26" i="1" s="1"/>
  <c r="C23" i="1"/>
  <c r="D23" i="1" s="1"/>
  <c r="B23" i="1"/>
  <c r="C22" i="1"/>
  <c r="D22" i="1" s="1"/>
  <c r="B21" i="1"/>
  <c r="C21" i="1" s="1"/>
  <c r="D21" i="1" s="1"/>
  <c r="C20" i="1"/>
  <c r="D20" i="1" s="1"/>
  <c r="B17" i="1"/>
  <c r="C17" i="1" s="1"/>
  <c r="D17" i="1" s="1"/>
  <c r="C16" i="1"/>
  <c r="D16" i="1" s="1"/>
  <c r="C15" i="1"/>
  <c r="D15" i="1" s="1"/>
  <c r="B15" i="1"/>
  <c r="D14" i="1"/>
  <c r="C14" i="1"/>
  <c r="C11" i="1"/>
  <c r="D11" i="1" s="1"/>
  <c r="B11" i="1"/>
  <c r="C10" i="1"/>
  <c r="D10" i="1" s="1"/>
  <c r="B9" i="1"/>
  <c r="C9" i="1" s="1"/>
  <c r="D9" i="1" s="1"/>
  <c r="C8" i="1"/>
  <c r="D8" i="1" s="1"/>
  <c r="B5" i="1"/>
  <c r="C5" i="1" s="1"/>
  <c r="D5" i="1" s="1"/>
  <c r="C4" i="1"/>
  <c r="D4" i="1" s="1"/>
  <c r="B3" i="1"/>
  <c r="C3" i="1" s="1"/>
  <c r="D3" i="1" s="1"/>
  <c r="D2" i="1"/>
  <c r="D6" i="1" s="1"/>
  <c r="C2" i="1"/>
  <c r="D18" i="1" l="1"/>
  <c r="D24" i="1"/>
  <c r="D30" i="1"/>
  <c r="D12" i="1"/>
</calcChain>
</file>

<file path=xl/sharedStrings.xml><?xml version="1.0" encoding="utf-8"?>
<sst xmlns="http://schemas.openxmlformats.org/spreadsheetml/2006/main" count="72" uniqueCount="22">
  <si>
    <t>부가세 포함</t>
    <phoneticPr fontId="1" type="noConversion"/>
  </si>
  <si>
    <t>주말가산</t>
    <phoneticPr fontId="1" type="noConversion"/>
  </si>
  <si>
    <t>순수</t>
    <phoneticPr fontId="1" type="noConversion"/>
  </si>
  <si>
    <t>해누리</t>
    <phoneticPr fontId="1" type="noConversion"/>
  </si>
  <si>
    <t>오후준비</t>
    <phoneticPr fontId="1" type="noConversion"/>
  </si>
  <si>
    <t>주중</t>
    <phoneticPr fontId="1" type="noConversion"/>
  </si>
  <si>
    <t>오후준비 / 야간공연</t>
    <phoneticPr fontId="1" type="noConversion"/>
  </si>
  <si>
    <t>주말</t>
    <phoneticPr fontId="1" type="noConversion"/>
  </si>
  <si>
    <t>오전준비 / 오후공연</t>
    <phoneticPr fontId="1" type="noConversion"/>
  </si>
  <si>
    <t>부가세 포함</t>
    <phoneticPr fontId="1" type="noConversion"/>
  </si>
  <si>
    <t>뮤지컬</t>
    <phoneticPr fontId="1" type="noConversion"/>
  </si>
  <si>
    <t>해누리</t>
    <phoneticPr fontId="1" type="noConversion"/>
  </si>
  <si>
    <t>오후준비 / 야간공연</t>
    <phoneticPr fontId="1" type="noConversion"/>
  </si>
  <si>
    <t>주말</t>
    <phoneticPr fontId="1" type="noConversion"/>
  </si>
  <si>
    <t>오전준비 / 오후공연</t>
    <phoneticPr fontId="1" type="noConversion"/>
  </si>
  <si>
    <t>주말가산</t>
    <phoneticPr fontId="1" type="noConversion"/>
  </si>
  <si>
    <t>대중음악</t>
    <phoneticPr fontId="1" type="noConversion"/>
  </si>
  <si>
    <t>오후준비</t>
    <phoneticPr fontId="1" type="noConversion"/>
  </si>
  <si>
    <t>주중</t>
    <phoneticPr fontId="1" type="noConversion"/>
  </si>
  <si>
    <t>달누리</t>
    <phoneticPr fontId="1" type="noConversion"/>
  </si>
  <si>
    <t>뮤지컬</t>
    <phoneticPr fontId="1" type="noConversion"/>
  </si>
  <si>
    <t>대중음악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</si>
</sst>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2" fillId="0" borderId="0" xfId="0" applyNumberFormat="1" applyFont="1">
      <alignment vertical="center"/>
    </xf>
    <xf numFmtId="3" fontId="4" fillId="2" borderId="0" xfId="0" applyNumberFormat="1" applyFont="1" applyFill="1">
      <alignment vertical="center"/>
    </xf>
    <xf numFmtId="3" fontId="4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4" sqref="F14"/>
    </sheetView>
  </sheetViews>
  <sheetFormatPr defaultRowHeight="17.399999999999999" x14ac:dyDescent="0.4"/>
  <cols>
    <col min="1" max="1" width="9.59765625" bestFit="1" customWidth="1"/>
    <col min="3" max="3" width="11.09765625" bestFit="1" customWidth="1"/>
    <col min="4" max="4" width="9.3984375" style="1" bestFit="1" customWidth="1"/>
  </cols>
  <sheetData>
    <row r="1" spans="1:7" x14ac:dyDescent="0.4">
      <c r="C1" t="s">
        <v>0</v>
      </c>
      <c r="D1" s="1" t="s">
        <v>1</v>
      </c>
      <c r="E1" s="2" t="s">
        <v>2</v>
      </c>
      <c r="F1" s="2" t="s">
        <v>3</v>
      </c>
    </row>
    <row r="2" spans="1:7" x14ac:dyDescent="0.4">
      <c r="A2" s="3">
        <v>44448</v>
      </c>
      <c r="B2" s="4">
        <v>75000</v>
      </c>
      <c r="C2" s="4">
        <f>B2*1.1</f>
        <v>82500</v>
      </c>
      <c r="D2" s="5">
        <f>C2</f>
        <v>82500</v>
      </c>
      <c r="E2" t="s">
        <v>4</v>
      </c>
      <c r="G2" t="s">
        <v>5</v>
      </c>
    </row>
    <row r="3" spans="1:7" x14ac:dyDescent="0.4">
      <c r="A3" s="3">
        <v>44449</v>
      </c>
      <c r="B3" s="4">
        <f>75000+220000</f>
        <v>295000</v>
      </c>
      <c r="C3" s="4">
        <f t="shared" ref="C3:C5" si="0">B3*1.1</f>
        <v>324500</v>
      </c>
      <c r="D3" s="5">
        <f>C3</f>
        <v>324500</v>
      </c>
      <c r="E3" t="s">
        <v>6</v>
      </c>
      <c r="G3" t="s">
        <v>5</v>
      </c>
    </row>
    <row r="4" spans="1:7" x14ac:dyDescent="0.4">
      <c r="A4" s="3">
        <v>44450</v>
      </c>
      <c r="B4" s="4">
        <v>75000</v>
      </c>
      <c r="C4" s="4">
        <f t="shared" si="0"/>
        <v>82500</v>
      </c>
      <c r="D4" s="5">
        <f>C4*1.2</f>
        <v>99000</v>
      </c>
      <c r="E4" t="s">
        <v>4</v>
      </c>
      <c r="G4" t="s">
        <v>7</v>
      </c>
    </row>
    <row r="5" spans="1:7" x14ac:dyDescent="0.4">
      <c r="A5" s="3">
        <v>44451</v>
      </c>
      <c r="B5" s="4">
        <f>55000+150000</f>
        <v>205000</v>
      </c>
      <c r="C5" s="4">
        <f t="shared" si="0"/>
        <v>225500.00000000003</v>
      </c>
      <c r="D5" s="5">
        <f>C5*1.2</f>
        <v>270600</v>
      </c>
      <c r="E5" t="s">
        <v>8</v>
      </c>
      <c r="G5" t="s">
        <v>7</v>
      </c>
    </row>
    <row r="6" spans="1:7" x14ac:dyDescent="0.4">
      <c r="D6" s="6">
        <f>SUM(D2:D5)</f>
        <v>776600</v>
      </c>
    </row>
    <row r="7" spans="1:7" x14ac:dyDescent="0.4">
      <c r="C7" t="s">
        <v>9</v>
      </c>
      <c r="D7" s="1" t="s">
        <v>1</v>
      </c>
      <c r="E7" s="2" t="s">
        <v>10</v>
      </c>
      <c r="F7" s="2" t="s">
        <v>11</v>
      </c>
    </row>
    <row r="8" spans="1:7" x14ac:dyDescent="0.4">
      <c r="A8" s="3">
        <v>44448</v>
      </c>
      <c r="B8" s="4">
        <v>120000</v>
      </c>
      <c r="C8" s="4">
        <f>B8*1.1</f>
        <v>132000</v>
      </c>
      <c r="D8" s="5">
        <f>C8</f>
        <v>132000</v>
      </c>
      <c r="E8" t="s">
        <v>4</v>
      </c>
      <c r="G8" t="s">
        <v>5</v>
      </c>
    </row>
    <row r="9" spans="1:7" x14ac:dyDescent="0.4">
      <c r="A9" s="3">
        <v>44449</v>
      </c>
      <c r="B9" s="4">
        <f>120000+350000</f>
        <v>470000</v>
      </c>
      <c r="C9" s="4">
        <f t="shared" ref="C9:C11" si="1">B9*1.1</f>
        <v>517000.00000000006</v>
      </c>
      <c r="D9" s="5">
        <f>C9</f>
        <v>517000.00000000006</v>
      </c>
      <c r="E9" t="s">
        <v>12</v>
      </c>
      <c r="G9" t="s">
        <v>5</v>
      </c>
    </row>
    <row r="10" spans="1:7" x14ac:dyDescent="0.4">
      <c r="A10" s="3">
        <v>44450</v>
      </c>
      <c r="B10" s="4">
        <v>120000</v>
      </c>
      <c r="C10" s="4">
        <f t="shared" si="1"/>
        <v>132000</v>
      </c>
      <c r="D10" s="5">
        <f>C10*1.2</f>
        <v>158400</v>
      </c>
      <c r="E10" t="s">
        <v>4</v>
      </c>
      <c r="G10" t="s">
        <v>13</v>
      </c>
    </row>
    <row r="11" spans="1:7" x14ac:dyDescent="0.4">
      <c r="A11" s="3">
        <v>44451</v>
      </c>
      <c r="B11" s="4">
        <f>90000+240000</f>
        <v>330000</v>
      </c>
      <c r="C11" s="4">
        <f t="shared" si="1"/>
        <v>363000.00000000006</v>
      </c>
      <c r="D11" s="5">
        <f>C11*1.2</f>
        <v>435600.00000000006</v>
      </c>
      <c r="E11" t="s">
        <v>14</v>
      </c>
      <c r="G11" t="s">
        <v>7</v>
      </c>
    </row>
    <row r="12" spans="1:7" x14ac:dyDescent="0.4">
      <c r="D12" s="7">
        <f>SUM(D8:D11)</f>
        <v>1243000</v>
      </c>
    </row>
    <row r="13" spans="1:7" x14ac:dyDescent="0.4">
      <c r="C13" t="s">
        <v>0</v>
      </c>
      <c r="D13" s="1" t="s">
        <v>15</v>
      </c>
      <c r="E13" s="2" t="s">
        <v>16</v>
      </c>
      <c r="F13" s="2" t="s">
        <v>3</v>
      </c>
    </row>
    <row r="14" spans="1:7" x14ac:dyDescent="0.4">
      <c r="A14" s="3">
        <v>44448</v>
      </c>
      <c r="B14" s="4">
        <v>240000</v>
      </c>
      <c r="C14" s="4">
        <f>B14*1.1</f>
        <v>264000</v>
      </c>
      <c r="D14" s="5">
        <f>C14</f>
        <v>264000</v>
      </c>
      <c r="E14" t="s">
        <v>17</v>
      </c>
      <c r="G14" t="s">
        <v>5</v>
      </c>
    </row>
    <row r="15" spans="1:7" x14ac:dyDescent="0.4">
      <c r="A15" s="3">
        <v>44449</v>
      </c>
      <c r="B15" s="4">
        <f>240000+700000</f>
        <v>940000</v>
      </c>
      <c r="C15" s="4">
        <f t="shared" ref="C15:C17" si="2">B15*1.1</f>
        <v>1034000.0000000001</v>
      </c>
      <c r="D15" s="5">
        <f>C15</f>
        <v>1034000.0000000001</v>
      </c>
      <c r="E15" t="s">
        <v>12</v>
      </c>
      <c r="G15" t="s">
        <v>18</v>
      </c>
    </row>
    <row r="16" spans="1:7" x14ac:dyDescent="0.4">
      <c r="A16" s="3">
        <v>44450</v>
      </c>
      <c r="B16" s="4">
        <v>240000</v>
      </c>
      <c r="C16" s="4">
        <f t="shared" si="2"/>
        <v>264000</v>
      </c>
      <c r="D16" s="5">
        <f>C16*1.2</f>
        <v>316800</v>
      </c>
      <c r="E16" t="s">
        <v>4</v>
      </c>
      <c r="G16" t="s">
        <v>7</v>
      </c>
    </row>
    <row r="17" spans="1:7" x14ac:dyDescent="0.4">
      <c r="A17" s="3">
        <v>44451</v>
      </c>
      <c r="B17" s="4">
        <f>175000+480000</f>
        <v>655000</v>
      </c>
      <c r="C17" s="4">
        <f t="shared" si="2"/>
        <v>720500</v>
      </c>
      <c r="D17" s="5">
        <f>C17*1.2</f>
        <v>864600</v>
      </c>
      <c r="E17" t="s">
        <v>8</v>
      </c>
      <c r="G17" t="s">
        <v>7</v>
      </c>
    </row>
    <row r="18" spans="1:7" x14ac:dyDescent="0.4">
      <c r="D18" s="7">
        <f>SUM(D14:D17)</f>
        <v>2479400</v>
      </c>
    </row>
    <row r="19" spans="1:7" x14ac:dyDescent="0.4">
      <c r="C19" t="s">
        <v>9</v>
      </c>
      <c r="D19" s="1" t="s">
        <v>1</v>
      </c>
      <c r="E19" s="2" t="s">
        <v>2</v>
      </c>
      <c r="F19" s="2" t="s">
        <v>19</v>
      </c>
    </row>
    <row r="20" spans="1:7" x14ac:dyDescent="0.4">
      <c r="A20" s="3">
        <v>44448</v>
      </c>
      <c r="B20" s="4">
        <v>28000</v>
      </c>
      <c r="C20" s="4">
        <f>B20*1.1</f>
        <v>30800.000000000004</v>
      </c>
      <c r="D20" s="5">
        <f>C20</f>
        <v>30800.000000000004</v>
      </c>
      <c r="E20" t="s">
        <v>17</v>
      </c>
      <c r="G20" t="s">
        <v>5</v>
      </c>
    </row>
    <row r="21" spans="1:7" x14ac:dyDescent="0.4">
      <c r="A21" s="3">
        <v>44449</v>
      </c>
      <c r="B21" s="4">
        <f>28000+85000</f>
        <v>113000</v>
      </c>
      <c r="C21" s="4">
        <f t="shared" ref="C21:C23" si="3">B21*1.1</f>
        <v>124300.00000000001</v>
      </c>
      <c r="D21" s="5">
        <f>C21</f>
        <v>124300.00000000001</v>
      </c>
      <c r="E21" t="s">
        <v>12</v>
      </c>
      <c r="G21" t="s">
        <v>5</v>
      </c>
    </row>
    <row r="22" spans="1:7" x14ac:dyDescent="0.4">
      <c r="A22" s="3">
        <v>44450</v>
      </c>
      <c r="B22" s="4">
        <v>28000</v>
      </c>
      <c r="C22" s="4">
        <f t="shared" si="3"/>
        <v>30800.000000000004</v>
      </c>
      <c r="D22" s="5">
        <f>C22*1.2</f>
        <v>36960</v>
      </c>
      <c r="E22" t="s">
        <v>4</v>
      </c>
      <c r="G22" t="s">
        <v>7</v>
      </c>
    </row>
    <row r="23" spans="1:7" x14ac:dyDescent="0.4">
      <c r="A23" s="3">
        <v>44451</v>
      </c>
      <c r="B23" s="4">
        <f>22500+56000</f>
        <v>78500</v>
      </c>
      <c r="C23" s="4">
        <f t="shared" si="3"/>
        <v>86350</v>
      </c>
      <c r="D23" s="5">
        <f>C23*1.2</f>
        <v>103620</v>
      </c>
      <c r="E23" t="s">
        <v>8</v>
      </c>
      <c r="G23" t="s">
        <v>7</v>
      </c>
    </row>
    <row r="24" spans="1:7" x14ac:dyDescent="0.4">
      <c r="D24" s="6">
        <f>SUM(D20:D23)</f>
        <v>295680</v>
      </c>
    </row>
    <row r="25" spans="1:7" x14ac:dyDescent="0.4">
      <c r="C25" t="s">
        <v>9</v>
      </c>
      <c r="D25" s="1" t="s">
        <v>1</v>
      </c>
      <c r="E25" s="2" t="s">
        <v>20</v>
      </c>
      <c r="F25" s="2" t="s">
        <v>19</v>
      </c>
    </row>
    <row r="26" spans="1:7" x14ac:dyDescent="0.4">
      <c r="A26" s="3">
        <v>44448</v>
      </c>
      <c r="B26" s="4">
        <v>45000</v>
      </c>
      <c r="C26" s="4">
        <f>B26*1.1</f>
        <v>49500.000000000007</v>
      </c>
      <c r="D26" s="5">
        <f>C26</f>
        <v>49500.000000000007</v>
      </c>
      <c r="E26" t="s">
        <v>4</v>
      </c>
      <c r="G26" t="s">
        <v>5</v>
      </c>
    </row>
    <row r="27" spans="1:7" x14ac:dyDescent="0.4">
      <c r="A27" s="3">
        <v>44449</v>
      </c>
      <c r="B27" s="4">
        <f>45000+140000</f>
        <v>185000</v>
      </c>
      <c r="C27" s="4">
        <f t="shared" ref="C27:C29" si="4">B27*1.1</f>
        <v>203500.00000000003</v>
      </c>
      <c r="D27" s="5">
        <f>C27</f>
        <v>203500.00000000003</v>
      </c>
      <c r="E27" t="s">
        <v>12</v>
      </c>
      <c r="G27" t="s">
        <v>5</v>
      </c>
    </row>
    <row r="28" spans="1:7" x14ac:dyDescent="0.4">
      <c r="A28" s="3">
        <v>44450</v>
      </c>
      <c r="B28" s="4">
        <v>45000</v>
      </c>
      <c r="C28" s="4">
        <f t="shared" si="4"/>
        <v>49500.000000000007</v>
      </c>
      <c r="D28" s="5">
        <f>C28*1.2</f>
        <v>59400.000000000007</v>
      </c>
      <c r="E28" t="s">
        <v>4</v>
      </c>
      <c r="G28" t="s">
        <v>7</v>
      </c>
    </row>
    <row r="29" spans="1:7" x14ac:dyDescent="0.4">
      <c r="A29" s="3">
        <v>44451</v>
      </c>
      <c r="B29" s="4">
        <f>35000+90000</f>
        <v>125000</v>
      </c>
      <c r="C29" s="4">
        <f t="shared" si="4"/>
        <v>137500</v>
      </c>
      <c r="D29" s="5">
        <f>C29*1.2</f>
        <v>165000</v>
      </c>
      <c r="E29" t="s">
        <v>14</v>
      </c>
      <c r="G29" t="s">
        <v>7</v>
      </c>
    </row>
    <row r="30" spans="1:7" x14ac:dyDescent="0.4">
      <c r="D30" s="6">
        <f>SUM(D26:D29)</f>
        <v>477400.00000000006</v>
      </c>
    </row>
    <row r="31" spans="1:7" x14ac:dyDescent="0.4">
      <c r="C31" t="s">
        <v>9</v>
      </c>
      <c r="D31" s="1" t="s">
        <v>1</v>
      </c>
      <c r="E31" s="2" t="s">
        <v>21</v>
      </c>
      <c r="F31" s="2" t="s">
        <v>19</v>
      </c>
    </row>
    <row r="32" spans="1:7" x14ac:dyDescent="0.4">
      <c r="A32" s="3">
        <v>44448</v>
      </c>
      <c r="B32" s="4">
        <v>90000</v>
      </c>
      <c r="C32" s="4">
        <f>B32*1.1</f>
        <v>99000.000000000015</v>
      </c>
      <c r="D32" s="5">
        <f>C32</f>
        <v>99000.000000000015</v>
      </c>
      <c r="E32" t="s">
        <v>4</v>
      </c>
      <c r="G32" t="s">
        <v>18</v>
      </c>
    </row>
    <row r="33" spans="1:7" x14ac:dyDescent="0.4">
      <c r="A33" s="3">
        <v>44449</v>
      </c>
      <c r="B33" s="4">
        <f>90000+270000</f>
        <v>360000</v>
      </c>
      <c r="C33" s="4">
        <f t="shared" ref="C33:C35" si="5">B33*1.1</f>
        <v>396000.00000000006</v>
      </c>
      <c r="D33" s="5">
        <f>C33</f>
        <v>396000.00000000006</v>
      </c>
      <c r="E33" t="s">
        <v>6</v>
      </c>
      <c r="G33" t="s">
        <v>18</v>
      </c>
    </row>
    <row r="34" spans="1:7" x14ac:dyDescent="0.4">
      <c r="A34" s="3">
        <v>44450</v>
      </c>
      <c r="B34" s="4">
        <v>90000</v>
      </c>
      <c r="C34" s="4">
        <f t="shared" si="5"/>
        <v>99000.000000000015</v>
      </c>
      <c r="D34" s="5">
        <f>C34*1.2</f>
        <v>118800.00000000001</v>
      </c>
      <c r="E34" t="s">
        <v>4</v>
      </c>
      <c r="G34" t="s">
        <v>7</v>
      </c>
    </row>
    <row r="35" spans="1:7" x14ac:dyDescent="0.4">
      <c r="A35" s="3">
        <v>44451</v>
      </c>
      <c r="B35" s="4">
        <f>70000+180000</f>
        <v>250000</v>
      </c>
      <c r="C35" s="4">
        <f t="shared" si="5"/>
        <v>275000</v>
      </c>
      <c r="D35" s="5">
        <f>C35*1.2</f>
        <v>330000</v>
      </c>
      <c r="E35" t="s">
        <v>8</v>
      </c>
      <c r="G35" t="s">
        <v>7</v>
      </c>
    </row>
    <row r="36" spans="1:7" x14ac:dyDescent="0.4">
      <c r="D36" s="6">
        <f>SUM(D32:D35)</f>
        <v>943800.00000000012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kgh</dc:creator>
  <cp:lastModifiedBy>kgh</cp:lastModifiedBy>
  <dcterms:created xsi:type="dcterms:W3CDTF">2021-03-30T00:47:12Z</dcterms:created>
  <dcterms:modified xsi:type="dcterms:W3CDTF">2021-03-30T00:47:30Z</dcterms:modified>
</cp:coreProperties>
</file>